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ab 2021\WBW Prad\Anlagen Wettbewerb\"/>
    </mc:Choice>
  </mc:AlternateContent>
  <xr:revisionPtr revIDLastSave="0" documentId="13_ncr:1_{96EB57C1-1C58-460E-9752-9A4154E400FB}" xr6:coauthVersionLast="47" xr6:coauthVersionMax="47" xr10:uidLastSave="{00000000-0000-0000-0000-000000000000}"/>
  <bookViews>
    <workbookView xWindow="420" yWindow="1155" windowWidth="14550" windowHeight="1596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Tabelle1!$A$1:$G$51</definedName>
  </definedNames>
  <calcPr calcId="181029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8" i="1" l="1"/>
  <c r="G48" i="1" s="1"/>
  <c r="F45" i="1"/>
  <c r="G45" i="1" s="1"/>
  <c r="F44" i="1"/>
  <c r="G44" i="1" s="1"/>
  <c r="F40" i="1"/>
  <c r="G40" i="1" s="1"/>
  <c r="F42" i="1"/>
  <c r="G42" i="1" s="1"/>
  <c r="F32" i="1"/>
  <c r="G32" i="1" s="1"/>
  <c r="F33" i="1"/>
  <c r="G33" i="1" s="1"/>
  <c r="F28" i="1"/>
  <c r="G28" i="1" s="1"/>
  <c r="F11" i="1"/>
  <c r="G11" i="1" s="1"/>
  <c r="F8" i="1"/>
  <c r="G8" i="1" s="1"/>
  <c r="F10" i="1"/>
  <c r="G10" i="1" s="1"/>
  <c r="F7" i="1"/>
  <c r="G7" i="1" s="1"/>
  <c r="F14" i="1"/>
  <c r="G14" i="1" s="1"/>
  <c r="F13" i="1"/>
  <c r="G13" i="1" s="1"/>
  <c r="F12" i="1"/>
  <c r="G12" i="1" s="1"/>
  <c r="F47" i="1"/>
  <c r="G47" i="1" s="1"/>
  <c r="F35" i="1"/>
  <c r="G35" i="1" s="1"/>
  <c r="F23" i="1"/>
  <c r="G23" i="1" s="1"/>
  <c r="F34" i="1"/>
  <c r="G34" i="1" s="1"/>
  <c r="F15" i="1"/>
  <c r="G15" i="1" s="1"/>
  <c r="F22" i="1"/>
  <c r="G22" i="1" s="1"/>
  <c r="F20" i="1"/>
  <c r="G20" i="1" s="1"/>
  <c r="F19" i="1"/>
  <c r="G19" i="1" s="1"/>
  <c r="F21" i="1"/>
  <c r="G21" i="1" s="1"/>
  <c r="F9" i="1"/>
  <c r="G9" i="1" s="1"/>
  <c r="F18" i="1"/>
  <c r="G18" i="1" s="1"/>
  <c r="F5" i="1"/>
  <c r="G5" i="1" s="1"/>
  <c r="F6" i="1"/>
  <c r="G6" i="1" s="1"/>
  <c r="F46" i="1"/>
  <c r="G46" i="1" s="1"/>
  <c r="F43" i="1"/>
  <c r="G43" i="1" s="1"/>
  <c r="F41" i="1"/>
  <c r="G41" i="1" s="1"/>
  <c r="F39" i="1"/>
  <c r="G39" i="1" s="1"/>
  <c r="F24" i="1" l="1"/>
  <c r="G24" i="1" s="1"/>
  <c r="F49" i="1"/>
  <c r="F16" i="1"/>
  <c r="G16" i="1" s="1"/>
  <c r="G49" i="1"/>
  <c r="G50" i="1" l="1"/>
  <c r="F50" i="1"/>
  <c r="F31" i="1" l="1"/>
  <c r="G31" i="1" s="1"/>
  <c r="F30" i="1"/>
  <c r="G30" i="1" s="1"/>
  <c r="F29" i="1"/>
  <c r="G29" i="1" s="1"/>
  <c r="F27" i="1"/>
  <c r="F36" i="1" l="1"/>
  <c r="G36" i="1" s="1"/>
  <c r="G27" i="1"/>
  <c r="F37" i="1" l="1"/>
  <c r="G37" i="1"/>
  <c r="G51" i="1"/>
  <c r="F51" i="1"/>
</calcChain>
</file>

<file path=xl/sharedStrings.xml><?xml version="1.0" encoding="utf-8"?>
<sst xmlns="http://schemas.openxmlformats.org/spreadsheetml/2006/main" count="148" uniqueCount="131">
  <si>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</si>
  <si>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</si>
  <si>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</si>
  <si>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</si>
  <si>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</si>
  <si>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</si>
  <si>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</si>
  <si>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</si>
  <si>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</si>
  <si>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</si>
  <si>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</si>
  <si>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</si>
  <si>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r>
      <t xml:space="preserve">Anzahl </t>
    </r>
    <r>
      <rPr>
        <sz val="11"/>
        <color theme="3" tint="-0.249977111117893"/>
        <rFont val="Arial"/>
        <family val="2"/>
      </rPr>
      <t>- numero</t>
    </r>
  </si>
  <si>
    <r>
      <t xml:space="preserve">m² Summe 
</t>
    </r>
    <r>
      <rPr>
        <sz val="11"/>
        <color theme="3" tint="-0.249977111117893"/>
        <rFont val="Arial"/>
        <family val="2"/>
      </rPr>
      <t>totale</t>
    </r>
  </si>
  <si>
    <t>1.13</t>
  </si>
  <si>
    <t>Sanitärräume</t>
  </si>
  <si>
    <t>vani sanitari</t>
  </si>
  <si>
    <t>percorsi stimati</t>
  </si>
  <si>
    <t>1.16</t>
  </si>
  <si>
    <t>1.19</t>
  </si>
  <si>
    <t>2</t>
  </si>
  <si>
    <t>2.1</t>
  </si>
  <si>
    <t>2.2</t>
  </si>
  <si>
    <t>1.12</t>
  </si>
  <si>
    <t>1.14</t>
  </si>
  <si>
    <t>1.15</t>
  </si>
  <si>
    <t>1.17</t>
  </si>
  <si>
    <t>1.18</t>
  </si>
  <si>
    <t>Werkstätten</t>
  </si>
  <si>
    <t>Laboratori</t>
  </si>
  <si>
    <t>Superfici</t>
  </si>
  <si>
    <t>Flächen</t>
  </si>
  <si>
    <t>Jugendtreff</t>
  </si>
  <si>
    <t>2.3</t>
  </si>
  <si>
    <t>2.4</t>
  </si>
  <si>
    <t>2.5</t>
  </si>
  <si>
    <t>Büro</t>
  </si>
  <si>
    <t>2.7</t>
  </si>
  <si>
    <t>2.8</t>
  </si>
  <si>
    <t>2.9</t>
  </si>
  <si>
    <t>2.10</t>
  </si>
  <si>
    <t>Jugendzentrum</t>
  </si>
  <si>
    <t>Centro giovani</t>
  </si>
  <si>
    <t>Erschließung geschätzt</t>
  </si>
  <si>
    <t>ufficio</t>
  </si>
  <si>
    <t>entrata</t>
  </si>
  <si>
    <t xml:space="preserve">Küche </t>
  </si>
  <si>
    <t xml:space="preserve">Kühlzelle </t>
  </si>
  <si>
    <t>Speise</t>
  </si>
  <si>
    <t>cucina</t>
  </si>
  <si>
    <t>cella frigorifera</t>
  </si>
  <si>
    <t>dispensa</t>
  </si>
  <si>
    <t>Abstellräume</t>
  </si>
  <si>
    <t>ripostigli</t>
  </si>
  <si>
    <t>Eingang</t>
  </si>
  <si>
    <t>sala incontro giovani</t>
  </si>
  <si>
    <t>Foyer mit Windfang und Empfang</t>
  </si>
  <si>
    <t>foyer con bussola a accoglienza</t>
  </si>
  <si>
    <t>bagno assistito centro diurno</t>
  </si>
  <si>
    <t>Allgemein</t>
  </si>
  <si>
    <t xml:space="preserve">Pflege und Rehabilitationsraum </t>
  </si>
  <si>
    <t xml:space="preserve">Pflegebad </t>
  </si>
  <si>
    <t>Putzraum</t>
  </si>
  <si>
    <t>vano pulizie</t>
  </si>
  <si>
    <t>sala team con spogliatoi e cucinino</t>
  </si>
  <si>
    <t>Comune</t>
  </si>
  <si>
    <t>Werkstatt Tonarbeiten</t>
  </si>
  <si>
    <t>Werkstatt Malen und Zeichnen</t>
  </si>
  <si>
    <t>Werkstatt Handarbeit</t>
  </si>
  <si>
    <t>circolazione stimata</t>
  </si>
  <si>
    <t>1.20</t>
  </si>
  <si>
    <t>Untergeschoss bleibt unverändert!</t>
  </si>
  <si>
    <t>2.11</t>
  </si>
  <si>
    <t>Teamraum mit Umkl. und Teeküche</t>
  </si>
  <si>
    <t>Abstellraum</t>
  </si>
  <si>
    <t>ripostiglio</t>
  </si>
  <si>
    <t>sala di cura e riabilitazione</t>
  </si>
  <si>
    <t>Umkleidekabinen</t>
  </si>
  <si>
    <t>Tagesstätte (12 Plätze)</t>
  </si>
  <si>
    <t>Betreuungsräume</t>
  </si>
  <si>
    <t>Centro diurno (12 posti)</t>
  </si>
  <si>
    <t>ufficio con tavolo per riunioni piccolo</t>
  </si>
  <si>
    <t>Werkstätten (25 Plätze)</t>
  </si>
  <si>
    <t>Laboratori (25 posti)</t>
  </si>
  <si>
    <t>Werkstatt Bewegung, Mehrzweckraum</t>
  </si>
  <si>
    <t>Abstellraum - Stuhllager</t>
  </si>
  <si>
    <t>ripostiglio - magazzino sedie</t>
  </si>
  <si>
    <t>laboratorio ceramiche</t>
  </si>
  <si>
    <t>laboratorio disegno e pittura</t>
  </si>
  <si>
    <t>1.21</t>
  </si>
  <si>
    <t>1.22</t>
  </si>
  <si>
    <t>1.23</t>
  </si>
  <si>
    <t>1.24</t>
  </si>
  <si>
    <t>1.25</t>
  </si>
  <si>
    <t>1.26</t>
  </si>
  <si>
    <t>1.27</t>
  </si>
  <si>
    <t>1.28</t>
  </si>
  <si>
    <t xml:space="preserve">sala ricreativa - mensa </t>
  </si>
  <si>
    <t>1.29</t>
  </si>
  <si>
    <t>Ruheraum</t>
  </si>
  <si>
    <t>sala riposo</t>
  </si>
  <si>
    <t>Büro mit kleinem Besprechungstisch</t>
  </si>
  <si>
    <t>1.30</t>
  </si>
  <si>
    <t>Aufenthaltsraum - Speiseraum</t>
  </si>
  <si>
    <t>Kinoraum</t>
  </si>
  <si>
    <t>sala cinema</t>
  </si>
  <si>
    <t>2.6</t>
  </si>
  <si>
    <t>Projektraum 1</t>
  </si>
  <si>
    <t>Projektraum 2</t>
  </si>
  <si>
    <t>sala progetti 1</t>
  </si>
  <si>
    <t>Sanitärräume 1</t>
  </si>
  <si>
    <t>Sanitärräume 2</t>
  </si>
  <si>
    <t>vani sanitari 1</t>
  </si>
  <si>
    <t>vani sanitari 2</t>
  </si>
  <si>
    <t>Besprechungsraum (17 Personen)</t>
  </si>
  <si>
    <t>sala riunioni (17 persone)</t>
  </si>
  <si>
    <r>
      <t xml:space="preserve">
m² pro Raum 
m² </t>
    </r>
    <r>
      <rPr>
        <sz val="11"/>
        <color theme="3" tint="-0.249977111117893"/>
        <rFont val="Arial"/>
        <family val="2"/>
      </rPr>
      <t>per vano</t>
    </r>
  </si>
  <si>
    <r>
      <t xml:space="preserve">m² incl. Kostruktion
</t>
    </r>
    <r>
      <rPr>
        <sz val="11"/>
        <color theme="3" tint="-0.249977111117893"/>
        <rFont val="Arial"/>
        <family val="2"/>
      </rPr>
      <t>m² incl costruzione</t>
    </r>
  </si>
  <si>
    <r>
      <t xml:space="preserve">RAUMPROGRAMM PLANUNGSWETTBEWERB WERKSTÄTTE FÜR MENSCHEN MIT BEHINDERUNG UND JUGENDZENTRUM PRAD
</t>
    </r>
    <r>
      <rPr>
        <b/>
        <sz val="10"/>
        <color theme="3" tint="-0.249977111117893"/>
        <rFont val="Arial"/>
        <family val="2"/>
      </rPr>
      <t>PROGRAMMA PLANIVOLUMETRICO CONCORSO DI PROGETTAZIONE  LABORATORIO PROTETTO PER PERSONE CON DISABILITÀ E CENTRO GIOVANI PRATO</t>
    </r>
  </si>
  <si>
    <t>Gesamtsumme</t>
  </si>
  <si>
    <t>Totale</t>
  </si>
  <si>
    <t>Summe Werkstätten</t>
  </si>
  <si>
    <t>Somma laboratori</t>
  </si>
  <si>
    <t>Summe Jugendzentrum</t>
  </si>
  <si>
    <t>Somma centro giovani</t>
  </si>
  <si>
    <t>cabine spogliatoio</t>
  </si>
  <si>
    <t>laboratori protetti centro diurno</t>
  </si>
  <si>
    <t>sala movimento - sala polifunzionale</t>
  </si>
  <si>
    <t>Il piano interrato rimane invariato!</t>
  </si>
  <si>
    <t>laboratorio artigianale</t>
  </si>
  <si>
    <t>sala progetti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</si>
</sst>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3" tint="-0.249977111117893"/>
      <name val="Arial"/>
      <family val="2"/>
    </font>
    <font>
      <b/>
      <sz val="10"/>
      <color theme="1"/>
      <name val="Arial"/>
      <family val="2"/>
    </font>
    <font>
      <b/>
      <sz val="10"/>
      <color theme="3" tint="-0.249977111117893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2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wrapText="1"/>
    </xf>
    <xf numFmtId="1" fontId="3" fillId="0" borderId="0" xfId="0" applyNumberFormat="1" applyFont="1"/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 vertical="top"/>
    </xf>
    <xf numFmtId="0" fontId="4" fillId="0" borderId="0" xfId="0" applyFont="1"/>
    <xf numFmtId="1" fontId="4" fillId="0" borderId="0" xfId="0" applyNumberFormat="1" applyFont="1"/>
    <xf numFmtId="0" fontId="6" fillId="0" borderId="0" xfId="0" applyFont="1" applyAlignment="1">
      <alignment horizontal="left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view="pageBreakPreview" topLeftCell="B1" zoomScale="150" zoomScaleNormal="169" zoomScaleSheetLayoutView="150" zoomScalePageLayoutView="169" workbookViewId="0">
      <pane ySplit="2" topLeftCell="A42" activePane="bottomLeft" state="frozen"/>
      <selection pane="bottomLeft" activeCell="C47" sqref="C47"/>
    </sheetView>
  </sheetViews>
  <sheetFormatPr baseColWidth="10" defaultColWidth="11.42578125" defaultRowHeight="15" x14ac:dyDescent="0.25"/>
  <cols>
    <col min="1" max="1" width="6.85546875" style="12" customWidth="1"/>
    <col min="2" max="2" width="38" style="1" customWidth="1"/>
    <col min="3" max="3" width="43.7109375" style="1" customWidth="1"/>
    <col min="4" max="4" width="11.7109375" style="1" customWidth="1"/>
    <col min="5" max="5" width="16.140625" style="8" customWidth="1"/>
    <col min="6" max="6" width="17.7109375" style="8" customWidth="1"/>
    <col min="7" max="7" width="23" style="11" customWidth="1"/>
    <col min="8" max="16384" width="11.42578125" style="1"/>
  </cols>
  <sheetData>
    <row r="1" spans="1:7" s="14" customFormat="1" ht="25.5" customHeight="1" x14ac:dyDescent="0.2">
      <c r="A1" s="18" t="s">
        <v>118</v>
      </c>
      <c r="B1" s="18"/>
      <c r="C1" s="18"/>
      <c r="D1" s="18"/>
      <c r="E1" s="18"/>
      <c r="F1" s="18"/>
      <c r="G1" s="18"/>
    </row>
    <row r="2" spans="1:7" ht="27.75" customHeight="1" x14ac:dyDescent="0.25">
      <c r="A2" s="15"/>
      <c r="B2" s="2" t="s">
        <v>31</v>
      </c>
      <c r="C2" s="2" t="s">
        <v>30</v>
      </c>
      <c r="D2" s="4" t="s">
        <v>12</v>
      </c>
      <c r="E2" s="9" t="s">
        <v>116</v>
      </c>
      <c r="F2" s="9" t="s">
        <v>13</v>
      </c>
      <c r="G2" s="9" t="s">
        <v>117</v>
      </c>
    </row>
    <row r="3" spans="1:7" x14ac:dyDescent="0.25">
      <c r="A3" s="12" t="s">
        <v>0</v>
      </c>
      <c r="B3" s="2" t="s">
        <v>28</v>
      </c>
      <c r="C3" s="2" t="s">
        <v>29</v>
      </c>
    </row>
    <row r="4" spans="1:7" x14ac:dyDescent="0.25">
      <c r="B4" s="2" t="s">
        <v>59</v>
      </c>
      <c r="C4" s="2" t="s">
        <v>65</v>
      </c>
    </row>
    <row r="5" spans="1:7" x14ac:dyDescent="0.2">
      <c r="A5" s="12" t="s">
        <v>1</v>
      </c>
      <c r="B5" s="1" t="s">
        <v>56</v>
      </c>
      <c r="C5" s="4" t="s">
        <v>57</v>
      </c>
      <c r="D5" s="1">
        <v>1</v>
      </c>
      <c r="E5" s="8">
        <v>90</v>
      </c>
      <c r="F5" s="8">
        <f t="shared" ref="F5" si="0">D5*E5</f>
        <v>90</v>
      </c>
      <c r="G5" s="9">
        <f t="shared" ref="G5" si="1">F5*1.15</f>
        <v>103.49999999999999</v>
      </c>
    </row>
    <row r="6" spans="1:7" x14ac:dyDescent="0.2">
      <c r="A6" s="12" t="s">
        <v>2</v>
      </c>
      <c r="B6" s="4" t="s">
        <v>36</v>
      </c>
      <c r="C6" s="4" t="s">
        <v>44</v>
      </c>
      <c r="D6" s="1">
        <v>1</v>
      </c>
      <c r="E6" s="8">
        <v>14</v>
      </c>
      <c r="F6" s="8">
        <f t="shared" ref="F6:F18" si="2">D6*E6</f>
        <v>14</v>
      </c>
      <c r="G6" s="9">
        <f t="shared" ref="G6:G8" si="3">F6*1.15</f>
        <v>16.099999999999998</v>
      </c>
    </row>
    <row r="7" spans="1:7" x14ac:dyDescent="0.2">
      <c r="A7" s="12" t="s">
        <v>3</v>
      </c>
      <c r="B7" s="4" t="s">
        <v>101</v>
      </c>
      <c r="C7" s="4" t="s">
        <v>81</v>
      </c>
      <c r="D7" s="1">
        <v>1</v>
      </c>
      <c r="E7" s="8">
        <v>17</v>
      </c>
      <c r="F7" s="8">
        <f t="shared" si="2"/>
        <v>17</v>
      </c>
      <c r="G7" s="9">
        <f t="shared" si="3"/>
        <v>19.549999999999997</v>
      </c>
    </row>
    <row r="8" spans="1:7" x14ac:dyDescent="0.2">
      <c r="A8" s="12" t="s">
        <v>4</v>
      </c>
      <c r="B8" s="4" t="s">
        <v>114</v>
      </c>
      <c r="C8" s="4" t="s">
        <v>115</v>
      </c>
      <c r="D8" s="1">
        <v>1</v>
      </c>
      <c r="E8" s="8">
        <v>28</v>
      </c>
      <c r="F8" s="8">
        <f t="shared" si="2"/>
        <v>28</v>
      </c>
      <c r="G8" s="9">
        <f t="shared" si="3"/>
        <v>32.199999999999996</v>
      </c>
    </row>
    <row r="9" spans="1:7" x14ac:dyDescent="0.2">
      <c r="A9" s="12" t="s">
        <v>5</v>
      </c>
      <c r="B9" s="4" t="s">
        <v>73</v>
      </c>
      <c r="C9" s="4" t="s">
        <v>64</v>
      </c>
      <c r="D9" s="1">
        <v>1</v>
      </c>
      <c r="E9" s="8">
        <v>25</v>
      </c>
      <c r="F9" s="8">
        <f t="shared" ref="F9:F14" si="4">D9*E9</f>
        <v>25</v>
      </c>
      <c r="G9" s="9">
        <f t="shared" ref="G9:G14" si="5">F9*1.15</f>
        <v>28.749999999999996</v>
      </c>
    </row>
    <row r="10" spans="1:7" x14ac:dyDescent="0.2">
      <c r="A10" s="12" t="s">
        <v>6</v>
      </c>
      <c r="B10" s="4" t="s">
        <v>77</v>
      </c>
      <c r="C10" s="4" t="s">
        <v>125</v>
      </c>
      <c r="D10" s="1">
        <v>2</v>
      </c>
      <c r="E10" s="8">
        <v>2</v>
      </c>
      <c r="F10" s="8">
        <f t="shared" si="4"/>
        <v>4</v>
      </c>
      <c r="G10" s="9">
        <f t="shared" si="5"/>
        <v>4.5999999999999996</v>
      </c>
    </row>
    <row r="11" spans="1:7" x14ac:dyDescent="0.2">
      <c r="A11" s="12" t="s">
        <v>7</v>
      </c>
      <c r="B11" s="4" t="s">
        <v>15</v>
      </c>
      <c r="C11" s="4" t="s">
        <v>16</v>
      </c>
      <c r="D11" s="1">
        <v>1</v>
      </c>
      <c r="E11" s="8">
        <v>10</v>
      </c>
      <c r="F11" s="8">
        <f t="shared" si="4"/>
        <v>10</v>
      </c>
      <c r="G11" s="9">
        <f t="shared" si="5"/>
        <v>11.5</v>
      </c>
    </row>
    <row r="12" spans="1:7" x14ac:dyDescent="0.2">
      <c r="A12" s="12" t="s">
        <v>8</v>
      </c>
      <c r="B12" s="4" t="s">
        <v>46</v>
      </c>
      <c r="C12" s="1" t="s">
        <v>49</v>
      </c>
      <c r="D12" s="3">
        <v>1</v>
      </c>
      <c r="E12" s="10">
        <v>33</v>
      </c>
      <c r="F12" s="8">
        <f t="shared" si="4"/>
        <v>33</v>
      </c>
      <c r="G12" s="9">
        <f t="shared" si="5"/>
        <v>37.949999999999996</v>
      </c>
    </row>
    <row r="13" spans="1:7" x14ac:dyDescent="0.2">
      <c r="A13" s="12" t="s">
        <v>9</v>
      </c>
      <c r="B13" s="4" t="s">
        <v>47</v>
      </c>
      <c r="C13" s="1" t="s">
        <v>50</v>
      </c>
      <c r="D13" s="3">
        <v>1</v>
      </c>
      <c r="E13" s="10">
        <v>4</v>
      </c>
      <c r="F13" s="8">
        <f t="shared" si="4"/>
        <v>4</v>
      </c>
      <c r="G13" s="9">
        <f t="shared" si="5"/>
        <v>4.5999999999999996</v>
      </c>
    </row>
    <row r="14" spans="1:7" x14ac:dyDescent="0.2">
      <c r="A14" s="12" t="s">
        <v>10</v>
      </c>
      <c r="B14" s="4" t="s">
        <v>48</v>
      </c>
      <c r="C14" s="1" t="s">
        <v>51</v>
      </c>
      <c r="D14" s="3">
        <v>1</v>
      </c>
      <c r="E14" s="10">
        <v>4</v>
      </c>
      <c r="F14" s="8">
        <f t="shared" si="4"/>
        <v>4</v>
      </c>
      <c r="G14" s="9">
        <f t="shared" si="5"/>
        <v>4.5999999999999996</v>
      </c>
    </row>
    <row r="15" spans="1:7" x14ac:dyDescent="0.2">
      <c r="A15" s="12" t="s">
        <v>11</v>
      </c>
      <c r="B15" s="4" t="s">
        <v>62</v>
      </c>
      <c r="C15" s="4" t="s">
        <v>63</v>
      </c>
      <c r="D15" s="1">
        <v>1</v>
      </c>
      <c r="E15" s="8">
        <v>8</v>
      </c>
      <c r="F15" s="8">
        <f t="shared" ref="F15" si="6">D15*E15</f>
        <v>8</v>
      </c>
      <c r="G15" s="9">
        <f t="shared" ref="G15:G16" si="7">F15*1.15</f>
        <v>9.1999999999999993</v>
      </c>
    </row>
    <row r="16" spans="1:7" x14ac:dyDescent="0.2">
      <c r="A16" s="12" t="s">
        <v>23</v>
      </c>
      <c r="B16" s="4" t="s">
        <v>43</v>
      </c>
      <c r="C16" s="4" t="s">
        <v>69</v>
      </c>
      <c r="D16" s="1">
        <v>1</v>
      </c>
      <c r="F16" s="8">
        <f>SUM(F5:F15)*0.2</f>
        <v>47.400000000000006</v>
      </c>
      <c r="G16" s="9">
        <f t="shared" si="7"/>
        <v>54.510000000000005</v>
      </c>
    </row>
    <row r="17" spans="1:7" x14ac:dyDescent="0.25">
      <c r="B17" s="13" t="s">
        <v>78</v>
      </c>
      <c r="C17" s="13" t="s">
        <v>80</v>
      </c>
      <c r="G17" s="9"/>
    </row>
    <row r="18" spans="1:7" x14ac:dyDescent="0.2">
      <c r="A18" s="12" t="s">
        <v>14</v>
      </c>
      <c r="B18" s="1" t="s">
        <v>79</v>
      </c>
      <c r="C18" s="1" t="s">
        <v>126</v>
      </c>
      <c r="D18" s="1">
        <v>4</v>
      </c>
      <c r="E18" s="8">
        <v>53</v>
      </c>
      <c r="F18" s="8">
        <f t="shared" si="2"/>
        <v>212</v>
      </c>
      <c r="G18" s="9">
        <f>F18*1.15</f>
        <v>243.79999999999998</v>
      </c>
    </row>
    <row r="19" spans="1:7" x14ac:dyDescent="0.2">
      <c r="A19" s="12" t="s">
        <v>24</v>
      </c>
      <c r="B19" s="4" t="s">
        <v>60</v>
      </c>
      <c r="C19" s="1" t="s">
        <v>76</v>
      </c>
      <c r="D19" s="1">
        <v>1</v>
      </c>
      <c r="E19" s="8">
        <v>15</v>
      </c>
      <c r="F19" s="8">
        <f t="shared" ref="F19:F20" si="8">D19*E19</f>
        <v>15</v>
      </c>
      <c r="G19" s="9">
        <f>F19*1.15</f>
        <v>17.25</v>
      </c>
    </row>
    <row r="20" spans="1:7" x14ac:dyDescent="0.2">
      <c r="A20" s="12" t="s">
        <v>25</v>
      </c>
      <c r="B20" s="4" t="s">
        <v>61</v>
      </c>
      <c r="C20" s="1" t="s">
        <v>58</v>
      </c>
      <c r="D20" s="1">
        <v>1</v>
      </c>
      <c r="E20" s="8">
        <v>12</v>
      </c>
      <c r="F20" s="8">
        <f t="shared" si="8"/>
        <v>12</v>
      </c>
      <c r="G20" s="9">
        <f>F20*1.15</f>
        <v>13.799999999999999</v>
      </c>
    </row>
    <row r="21" spans="1:7" ht="15.75" customHeight="1" x14ac:dyDescent="0.2">
      <c r="A21" s="12" t="s">
        <v>18</v>
      </c>
      <c r="B21" s="4" t="s">
        <v>103</v>
      </c>
      <c r="C21" s="1" t="s">
        <v>97</v>
      </c>
      <c r="D21" s="1">
        <v>1</v>
      </c>
      <c r="E21" s="8">
        <v>50</v>
      </c>
      <c r="F21" s="8">
        <f t="shared" ref="F21" si="9">D21*E21</f>
        <v>50</v>
      </c>
      <c r="G21" s="9">
        <f>F21*1.15</f>
        <v>57.499999999999993</v>
      </c>
    </row>
    <row r="22" spans="1:7" x14ac:dyDescent="0.2">
      <c r="A22" s="12" t="s">
        <v>26</v>
      </c>
      <c r="B22" s="4" t="s">
        <v>15</v>
      </c>
      <c r="C22" s="4" t="s">
        <v>16</v>
      </c>
      <c r="D22" s="1">
        <v>1</v>
      </c>
      <c r="E22" s="8">
        <v>24</v>
      </c>
      <c r="F22" s="8">
        <f t="shared" ref="F22:F23" si="10">D22*E22</f>
        <v>24</v>
      </c>
      <c r="G22" s="9">
        <f t="shared" ref="G22:G24" si="11">F22*1.15</f>
        <v>27.599999999999998</v>
      </c>
    </row>
    <row r="23" spans="1:7" x14ac:dyDescent="0.2">
      <c r="A23" s="12" t="s">
        <v>27</v>
      </c>
      <c r="B23" s="4" t="s">
        <v>52</v>
      </c>
      <c r="C23" s="4" t="s">
        <v>53</v>
      </c>
      <c r="D23" s="1">
        <v>2</v>
      </c>
      <c r="E23" s="8">
        <v>10</v>
      </c>
      <c r="F23" s="8">
        <f t="shared" si="10"/>
        <v>20</v>
      </c>
      <c r="G23" s="9">
        <f t="shared" si="11"/>
        <v>23</v>
      </c>
    </row>
    <row r="24" spans="1:7" x14ac:dyDescent="0.2">
      <c r="A24" s="12" t="s">
        <v>19</v>
      </c>
      <c r="B24" s="4" t="s">
        <v>43</v>
      </c>
      <c r="C24" s="4" t="s">
        <v>69</v>
      </c>
      <c r="D24" s="1">
        <v>1</v>
      </c>
      <c r="F24" s="8">
        <f>SUM(F18:F23) *0.2</f>
        <v>66.600000000000009</v>
      </c>
      <c r="G24" s="9">
        <f t="shared" si="11"/>
        <v>76.59</v>
      </c>
    </row>
    <row r="25" spans="1:7" x14ac:dyDescent="0.25">
      <c r="B25" s="13" t="s">
        <v>82</v>
      </c>
      <c r="C25" s="2" t="s">
        <v>83</v>
      </c>
    </row>
    <row r="26" spans="1:7" x14ac:dyDescent="0.2">
      <c r="A26" s="12" t="s">
        <v>70</v>
      </c>
      <c r="B26" s="4" t="s">
        <v>71</v>
      </c>
      <c r="C26" s="4" t="s">
        <v>128</v>
      </c>
      <c r="G26" s="9"/>
    </row>
    <row r="27" spans="1:7" x14ac:dyDescent="0.2">
      <c r="A27" s="12" t="s">
        <v>89</v>
      </c>
      <c r="B27" s="1" t="s">
        <v>84</v>
      </c>
      <c r="C27" s="1" t="s">
        <v>127</v>
      </c>
      <c r="D27" s="1">
        <v>1</v>
      </c>
      <c r="E27" s="8">
        <v>90</v>
      </c>
      <c r="F27" s="8">
        <f t="shared" ref="F27" si="12">D27*E27</f>
        <v>90</v>
      </c>
      <c r="G27" s="9">
        <f>F27*1.15</f>
        <v>103.49999999999999</v>
      </c>
    </row>
    <row r="28" spans="1:7" x14ac:dyDescent="0.2">
      <c r="A28" s="12" t="s">
        <v>90</v>
      </c>
      <c r="B28" s="1" t="s">
        <v>85</v>
      </c>
      <c r="C28" s="1" t="s">
        <v>86</v>
      </c>
      <c r="D28" s="1">
        <v>1</v>
      </c>
      <c r="E28" s="8">
        <v>10</v>
      </c>
      <c r="F28" s="8">
        <f t="shared" ref="F28" si="13">D28*E28</f>
        <v>10</v>
      </c>
      <c r="G28" s="9">
        <f>F28*1.15</f>
        <v>11.5</v>
      </c>
    </row>
    <row r="29" spans="1:7" x14ac:dyDescent="0.2">
      <c r="A29" s="12" t="s">
        <v>91</v>
      </c>
      <c r="B29" s="1" t="s">
        <v>66</v>
      </c>
      <c r="C29" s="1" t="s">
        <v>87</v>
      </c>
      <c r="D29" s="1">
        <v>1</v>
      </c>
      <c r="E29" s="10">
        <v>60</v>
      </c>
      <c r="F29" s="8">
        <f t="shared" ref="F29:F35" si="14">D29*E29</f>
        <v>60</v>
      </c>
      <c r="G29" s="9">
        <f>F29*1.15</f>
        <v>69</v>
      </c>
    </row>
    <row r="30" spans="1:7" x14ac:dyDescent="0.2">
      <c r="A30" s="12" t="s">
        <v>92</v>
      </c>
      <c r="B30" s="1" t="s">
        <v>67</v>
      </c>
      <c r="C30" s="1" t="s">
        <v>88</v>
      </c>
      <c r="D30" s="3">
        <v>1</v>
      </c>
      <c r="E30" s="10">
        <v>60</v>
      </c>
      <c r="F30" s="8">
        <f t="shared" si="14"/>
        <v>60</v>
      </c>
      <c r="G30" s="9">
        <f t="shared" ref="G30:G36" si="15">F30*1.15</f>
        <v>69</v>
      </c>
    </row>
    <row r="31" spans="1:7" x14ac:dyDescent="0.2">
      <c r="A31" s="12" t="s">
        <v>93</v>
      </c>
      <c r="B31" s="1" t="s">
        <v>68</v>
      </c>
      <c r="C31" s="1" t="s">
        <v>129</v>
      </c>
      <c r="D31" s="1">
        <v>1</v>
      </c>
      <c r="E31" s="8">
        <v>60</v>
      </c>
      <c r="F31" s="8">
        <f t="shared" si="14"/>
        <v>60</v>
      </c>
      <c r="G31" s="9">
        <f t="shared" si="15"/>
        <v>69</v>
      </c>
    </row>
    <row r="32" spans="1:7" x14ac:dyDescent="0.2">
      <c r="A32" s="12" t="s">
        <v>94</v>
      </c>
      <c r="B32" s="1" t="s">
        <v>99</v>
      </c>
      <c r="C32" s="1" t="s">
        <v>100</v>
      </c>
      <c r="D32" s="1">
        <v>1</v>
      </c>
      <c r="E32" s="8">
        <v>12</v>
      </c>
      <c r="F32" s="8">
        <f t="shared" si="14"/>
        <v>12</v>
      </c>
      <c r="G32" s="9">
        <f t="shared" si="15"/>
        <v>13.799999999999999</v>
      </c>
    </row>
    <row r="33" spans="1:7" ht="15.75" customHeight="1" x14ac:dyDescent="0.2">
      <c r="A33" s="12" t="s">
        <v>95</v>
      </c>
      <c r="B33" s="4" t="s">
        <v>103</v>
      </c>
      <c r="C33" s="1" t="s">
        <v>97</v>
      </c>
      <c r="D33" s="1">
        <v>1</v>
      </c>
      <c r="E33" s="8">
        <v>70</v>
      </c>
      <c r="F33" s="8">
        <f t="shared" si="14"/>
        <v>70</v>
      </c>
      <c r="G33" s="9">
        <f>F33*1.15</f>
        <v>80.5</v>
      </c>
    </row>
    <row r="34" spans="1:7" x14ac:dyDescent="0.2">
      <c r="A34" s="12" t="s">
        <v>96</v>
      </c>
      <c r="B34" s="4" t="s">
        <v>15</v>
      </c>
      <c r="C34" s="4" t="s">
        <v>16</v>
      </c>
      <c r="D34" s="1">
        <v>1</v>
      </c>
      <c r="E34" s="8">
        <v>24</v>
      </c>
      <c r="F34" s="8">
        <f t="shared" si="14"/>
        <v>24</v>
      </c>
      <c r="G34" s="9">
        <f t="shared" si="15"/>
        <v>27.599999999999998</v>
      </c>
    </row>
    <row r="35" spans="1:7" x14ac:dyDescent="0.2">
      <c r="A35" s="12" t="s">
        <v>98</v>
      </c>
      <c r="B35" s="4" t="s">
        <v>74</v>
      </c>
      <c r="C35" s="4" t="s">
        <v>75</v>
      </c>
      <c r="D35" s="1">
        <v>1</v>
      </c>
      <c r="E35" s="8">
        <v>5</v>
      </c>
      <c r="F35" s="8">
        <f t="shared" si="14"/>
        <v>5</v>
      </c>
      <c r="G35" s="9">
        <f t="shared" si="15"/>
        <v>5.75</v>
      </c>
    </row>
    <row r="36" spans="1:7" x14ac:dyDescent="0.2">
      <c r="A36" s="12" t="s">
        <v>102</v>
      </c>
      <c r="B36" s="4" t="s">
        <v>43</v>
      </c>
      <c r="C36" s="4" t="s">
        <v>69</v>
      </c>
      <c r="D36" s="1">
        <v>1</v>
      </c>
      <c r="F36" s="8">
        <f>SUM(F27:F35)*0.2</f>
        <v>78.2</v>
      </c>
      <c r="G36" s="9">
        <f t="shared" si="15"/>
        <v>89.929999999999993</v>
      </c>
    </row>
    <row r="37" spans="1:7" s="2" customFormat="1" x14ac:dyDescent="0.25">
      <c r="A37" s="12"/>
      <c r="B37" s="13" t="s">
        <v>121</v>
      </c>
      <c r="C37" s="13" t="s">
        <v>122</v>
      </c>
      <c r="D37" s="16"/>
      <c r="E37" s="17"/>
      <c r="F37" s="7">
        <f>SUM(F5:F36)</f>
        <v>1153.2</v>
      </c>
      <c r="G37" s="7">
        <f>SUM(G5:G36)</f>
        <v>1326.1799999999998</v>
      </c>
    </row>
    <row r="38" spans="1:7" x14ac:dyDescent="0.25">
      <c r="A38" s="12" t="s">
        <v>20</v>
      </c>
      <c r="B38" s="6" t="s">
        <v>41</v>
      </c>
      <c r="C38" s="6" t="s">
        <v>42</v>
      </c>
    </row>
    <row r="39" spans="1:7" x14ac:dyDescent="0.2">
      <c r="A39" s="12" t="s">
        <v>21</v>
      </c>
      <c r="B39" s="5" t="s">
        <v>54</v>
      </c>
      <c r="C39" s="5" t="s">
        <v>45</v>
      </c>
      <c r="D39" s="1">
        <v>1</v>
      </c>
      <c r="E39" s="8">
        <v>30</v>
      </c>
      <c r="F39" s="8">
        <f>D39*E39</f>
        <v>30</v>
      </c>
      <c r="G39" s="8">
        <f>F39*1.15</f>
        <v>34.5</v>
      </c>
    </row>
    <row r="40" spans="1:7" x14ac:dyDescent="0.2">
      <c r="A40" s="12" t="s">
        <v>22</v>
      </c>
      <c r="B40" s="1" t="s">
        <v>36</v>
      </c>
      <c r="C40" s="1" t="s">
        <v>44</v>
      </c>
      <c r="D40" s="1">
        <v>1</v>
      </c>
      <c r="E40" s="8">
        <v>25</v>
      </c>
      <c r="F40" s="8">
        <f t="shared" ref="F40" si="16">D40*E40</f>
        <v>25</v>
      </c>
      <c r="G40" s="8">
        <f t="shared" ref="G40" si="17">F40*1.15</f>
        <v>28.749999999999996</v>
      </c>
    </row>
    <row r="41" spans="1:7" x14ac:dyDescent="0.2">
      <c r="A41" s="12" t="s">
        <v>33</v>
      </c>
      <c r="B41" s="1" t="s">
        <v>32</v>
      </c>
      <c r="C41" s="1" t="s">
        <v>55</v>
      </c>
      <c r="D41" s="1">
        <v>1</v>
      </c>
      <c r="E41" s="8">
        <v>185</v>
      </c>
      <c r="F41" s="8">
        <f>D41*E41</f>
        <v>185</v>
      </c>
      <c r="G41" s="8">
        <f>F41*1.15</f>
        <v>212.74999999999997</v>
      </c>
    </row>
    <row r="42" spans="1:7" x14ac:dyDescent="0.2">
      <c r="A42" s="12" t="s">
        <v>34</v>
      </c>
      <c r="B42" s="1" t="s">
        <v>104</v>
      </c>
      <c r="C42" s="1" t="s">
        <v>105</v>
      </c>
      <c r="D42" s="1">
        <v>1</v>
      </c>
      <c r="E42" s="8">
        <v>60</v>
      </c>
      <c r="F42" s="8">
        <f t="shared" ref="F42" si="18">D42*E42</f>
        <v>60</v>
      </c>
      <c r="G42" s="8">
        <f t="shared" ref="G42:G49" si="19">F42*1.15</f>
        <v>69</v>
      </c>
    </row>
    <row r="43" spans="1:7" x14ac:dyDescent="0.2">
      <c r="A43" s="12" t="s">
        <v>35</v>
      </c>
      <c r="B43" s="1" t="s">
        <v>107</v>
      </c>
      <c r="C43" s="1" t="s">
        <v>109</v>
      </c>
      <c r="D43" s="1">
        <v>1</v>
      </c>
      <c r="E43" s="8">
        <v>50</v>
      </c>
      <c r="F43" s="8">
        <f t="shared" ref="F43:F48" si="20">D43*E43</f>
        <v>50</v>
      </c>
      <c r="G43" s="8">
        <f t="shared" si="19"/>
        <v>57.499999999999993</v>
      </c>
    </row>
    <row r="44" spans="1:7" x14ac:dyDescent="0.2">
      <c r="A44" s="12" t="s">
        <v>106</v>
      </c>
      <c r="B44" s="1" t="s">
        <v>108</v>
      </c>
      <c r="C44" s="1" t="s">
        <v>130</v>
      </c>
      <c r="D44" s="1">
        <v>1</v>
      </c>
      <c r="E44" s="8">
        <v>60</v>
      </c>
      <c r="F44" s="8">
        <f t="shared" si="20"/>
        <v>60</v>
      </c>
      <c r="G44" s="8">
        <f t="shared" si="19"/>
        <v>69</v>
      </c>
    </row>
    <row r="45" spans="1:7" x14ac:dyDescent="0.2">
      <c r="A45" s="12" t="s">
        <v>37</v>
      </c>
      <c r="B45" s="1" t="s">
        <v>110</v>
      </c>
      <c r="C45" s="4" t="s">
        <v>112</v>
      </c>
      <c r="D45" s="1">
        <v>1</v>
      </c>
      <c r="E45" s="8">
        <v>18</v>
      </c>
      <c r="F45" s="8">
        <f t="shared" ref="F45" si="21">D45*E45</f>
        <v>18</v>
      </c>
      <c r="G45" s="8">
        <f t="shared" ref="G45" si="22">F45*1.15</f>
        <v>20.7</v>
      </c>
    </row>
    <row r="46" spans="1:7" x14ac:dyDescent="0.2">
      <c r="A46" s="12" t="s">
        <v>38</v>
      </c>
      <c r="B46" s="1" t="s">
        <v>111</v>
      </c>
      <c r="C46" s="4" t="s">
        <v>113</v>
      </c>
      <c r="D46" s="1">
        <v>1</v>
      </c>
      <c r="E46" s="8">
        <v>14</v>
      </c>
      <c r="F46" s="8">
        <f t="shared" si="20"/>
        <v>14</v>
      </c>
      <c r="G46" s="8">
        <f t="shared" si="19"/>
        <v>16.099999999999998</v>
      </c>
    </row>
    <row r="47" spans="1:7" x14ac:dyDescent="0.2">
      <c r="A47" s="12" t="s">
        <v>39</v>
      </c>
      <c r="B47" s="4" t="s">
        <v>62</v>
      </c>
      <c r="C47" s="4" t="s">
        <v>63</v>
      </c>
      <c r="D47" s="1">
        <v>1</v>
      </c>
      <c r="E47" s="8">
        <v>8</v>
      </c>
      <c r="F47" s="8">
        <f t="shared" si="20"/>
        <v>8</v>
      </c>
      <c r="G47" s="9">
        <f t="shared" si="19"/>
        <v>9.1999999999999993</v>
      </c>
    </row>
    <row r="48" spans="1:7" x14ac:dyDescent="0.2">
      <c r="A48" s="12" t="s">
        <v>40</v>
      </c>
      <c r="B48" s="4" t="s">
        <v>74</v>
      </c>
      <c r="C48" s="4" t="s">
        <v>75</v>
      </c>
      <c r="D48" s="1">
        <v>1</v>
      </c>
      <c r="E48" s="8">
        <v>25</v>
      </c>
      <c r="F48" s="8">
        <f t="shared" si="20"/>
        <v>25</v>
      </c>
      <c r="G48" s="9">
        <f t="shared" si="19"/>
        <v>28.749999999999996</v>
      </c>
    </row>
    <row r="49" spans="1:7" x14ac:dyDescent="0.2">
      <c r="A49" s="12" t="s">
        <v>72</v>
      </c>
      <c r="B49" s="1" t="s">
        <v>43</v>
      </c>
      <c r="C49" s="4" t="s">
        <v>17</v>
      </c>
      <c r="D49" s="1">
        <v>1</v>
      </c>
      <c r="F49" s="8">
        <f>SUM(F39:F47)*0.2</f>
        <v>90</v>
      </c>
      <c r="G49" s="8">
        <f t="shared" si="19"/>
        <v>103.49999999999999</v>
      </c>
    </row>
    <row r="50" spans="1:7" s="2" customFormat="1" x14ac:dyDescent="0.25">
      <c r="A50" s="12"/>
      <c r="B50" s="13" t="s">
        <v>123</v>
      </c>
      <c r="C50" s="13" t="s">
        <v>124</v>
      </c>
      <c r="E50" s="7"/>
      <c r="F50" s="7">
        <f>SUM(F39:F49)</f>
        <v>565</v>
      </c>
      <c r="G50" s="7">
        <f>SUM(G39:G49)</f>
        <v>649.75</v>
      </c>
    </row>
    <row r="51" spans="1:7" s="2" customFormat="1" x14ac:dyDescent="0.25">
      <c r="A51" s="12"/>
      <c r="B51" s="2" t="s">
        <v>119</v>
      </c>
      <c r="C51" s="13" t="s">
        <v>120</v>
      </c>
      <c r="E51" s="7"/>
      <c r="F51" s="7">
        <f>SUM(F50,F37)</f>
        <v>1718.2</v>
      </c>
      <c r="G51" s="7">
        <f>SUM(G50,G37)</f>
        <v>1975.9299999999998</v>
      </c>
    </row>
  </sheetData>
  <mergeCells count="1">
    <mergeCell ref="A1:G1"/>
  </mergeCells>
  <printOptions gridLines="1"/>
  <pageMargins left="0.70866141732283472" right="0.70866141732283472" top="0.39370078740157483" bottom="0.3937007874015748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5"/>
    </sheetView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Gertrud</dc:creator>
  <cp:lastModifiedBy>Gertrud</cp:lastModifiedBy>
  <cp:lastPrinted>2023-03-15T08:51:02Z</cp:lastPrinted>
  <dcterms:created xsi:type="dcterms:W3CDTF">2017-09-22T08:02:42Z</dcterms:created>
  <dcterms:modified xsi:type="dcterms:W3CDTF">2023-03-15T09:22:11Z</dcterms:modified>
</cp:coreProperties>
</file>